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wardman/Downloads/"/>
    </mc:Choice>
  </mc:AlternateContent>
  <xr:revisionPtr revIDLastSave="0" documentId="13_ncr:1_{1CEF48BF-B3DE-3445-8CFC-4E0145EB00FD}" xr6:coauthVersionLast="36" xr6:coauthVersionMax="43" xr10:uidLastSave="{00000000-0000-0000-0000-000000000000}"/>
  <bookViews>
    <workbookView xWindow="8480" yWindow="460" windowWidth="26280" windowHeight="21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27" i="1"/>
  <c r="F28" i="1" l="1"/>
  <c r="E28" i="1"/>
  <c r="D28" i="1"/>
  <c r="C28" i="1"/>
  <c r="G28" i="1" s="1"/>
  <c r="B28" i="1"/>
  <c r="F11" i="1"/>
  <c r="E11" i="1"/>
  <c r="D11" i="1"/>
  <c r="C11" i="1"/>
  <c r="B11" i="1"/>
  <c r="G11" i="1" s="1"/>
  <c r="B50" i="1"/>
  <c r="D52" i="1"/>
  <c r="F52" i="1"/>
  <c r="E52" i="1"/>
  <c r="C52" i="1"/>
  <c r="G49" i="1"/>
  <c r="G45" i="1"/>
  <c r="B52" i="1"/>
  <c r="G40" i="1"/>
  <c r="G52" i="1" l="1"/>
  <c r="G44" i="1"/>
  <c r="G26" i="1"/>
  <c r="F32" i="1"/>
  <c r="F34" i="1" s="1"/>
  <c r="E32" i="1"/>
  <c r="E34" i="1" s="1"/>
  <c r="D32" i="1"/>
  <c r="D34" i="1" s="1"/>
  <c r="C32" i="1"/>
  <c r="C34" i="1" s="1"/>
  <c r="B32" i="1"/>
  <c r="G27" i="1"/>
  <c r="G22" i="1"/>
  <c r="G9" i="1"/>
  <c r="G6" i="1"/>
  <c r="F15" i="1"/>
  <c r="F17" i="1" s="1"/>
  <c r="E15" i="1"/>
  <c r="E17" i="1" s="1"/>
  <c r="D15" i="1"/>
  <c r="D17" i="1" s="1"/>
  <c r="C15" i="1"/>
  <c r="C17" i="1" s="1"/>
  <c r="B15" i="1"/>
  <c r="B10" i="1"/>
  <c r="G10" i="1" s="1"/>
  <c r="G15" i="1" l="1"/>
  <c r="B17" i="1"/>
  <c r="G17" i="1" s="1"/>
  <c r="G32" i="1"/>
  <c r="B34" i="1"/>
  <c r="G34" i="1" s="1"/>
</calcChain>
</file>

<file path=xl/sharedStrings.xml><?xml version="1.0" encoding="utf-8"?>
<sst xmlns="http://schemas.openxmlformats.org/spreadsheetml/2006/main" count="50" uniqueCount="23">
  <si>
    <t>List Price</t>
  </si>
  <si>
    <t>Company taxes</t>
  </si>
  <si>
    <t>VAT reclaimable</t>
  </si>
  <si>
    <t>Year 1</t>
  </si>
  <si>
    <t>Year 2</t>
  </si>
  <si>
    <t>Year 3</t>
  </si>
  <si>
    <t>Year 4</t>
  </si>
  <si>
    <t>Year 5</t>
  </si>
  <si>
    <t>Director taxes</t>
  </si>
  <si>
    <t>Total cost</t>
  </si>
  <si>
    <t>Total</t>
  </si>
  <si>
    <t>Scenario 1: Tesla purchased new by company - not a pool car. Used on occasion personally by the director</t>
  </si>
  <si>
    <t>Scenario 2: Tesla purchased new by company - used as a pool car. Used on occasion personally by the director</t>
  </si>
  <si>
    <t>Income Tax on Benefit-in-Kind</t>
  </si>
  <si>
    <t>Assumptions</t>
  </si>
  <si>
    <t>Tax rates that apply in year 1 and 2 continue throughout the five year period</t>
  </si>
  <si>
    <t>Should I buy a Tesla?</t>
  </si>
  <si>
    <t>Corporation Tax Deduction</t>
  </si>
  <si>
    <t>Charging/electricity costs not included above, amount depends on usage</t>
  </si>
  <si>
    <t>Income Tax on dividends used to purchase vehicle</t>
  </si>
  <si>
    <t>Director is a higher rate tax payer (income &gt; £50k)</t>
  </si>
  <si>
    <t>Employer's NI</t>
  </si>
  <si>
    <t>Scenario 3: Tesla purchased by director. Used for part business part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</si>
</sst>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_);[Red]\(&quot;£&quot;#,##0\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6" fontId="1" fillId="0" borderId="1" xfId="0" applyNumberFormat="1" applyFont="1" applyBorder="1"/>
    <xf numFmtId="6" fontId="1" fillId="0" borderId="0" xfId="0" applyNumberFormat="1" applyFont="1"/>
    <xf numFmtId="0" fontId="0" fillId="0" borderId="0" xfId="0" applyFill="1"/>
    <xf numFmtId="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368300</xdr:colOff>
      <xdr:row>0</xdr:row>
      <xdr:rowOff>0</xdr:rowOff>
    </xdr:from>
    <xdr:to>
      <xdr:col>7</xdr:col>
      <xdr:colOff>50800</xdr:colOff>
      <xdr:row>2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7F5632-2C7A-5246-BCB8-CAC7C42A4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500" y="0"/>
          <a:ext cx="13462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workbookViewId="0">
      <selection activeCell="K4" sqref="K4"/>
    </sheetView>
  </sheetViews>
  <sheetFormatPr baseColWidth="10" defaultColWidth="11" defaultRowHeight="16" x14ac:dyDescent="0.2"/>
  <cols>
    <col min="1" max="1" width="47.1640625" customWidth="1"/>
    <col min="2" max="2" width="24.1640625" customWidth="1"/>
    <col min="7" max="7" width="10.83203125" style="2"/>
  </cols>
  <sheetData>
    <row r="1" spans="1:7" ht="26" x14ac:dyDescent="0.3">
      <c r="A1" s="5" t="s">
        <v>16</v>
      </c>
    </row>
    <row r="3" spans="1:7" x14ac:dyDescent="0.2">
      <c r="A3" s="2" t="s">
        <v>11</v>
      </c>
    </row>
    <row r="5" spans="1:7" x14ac:dyDescent="0.2"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10</v>
      </c>
    </row>
    <row r="6" spans="1:7" x14ac:dyDescent="0.2">
      <c r="A6" t="s">
        <v>0</v>
      </c>
      <c r="B6" s="1">
        <v>35000</v>
      </c>
      <c r="G6" s="9">
        <f>SUM(B6:F6)</f>
        <v>35000</v>
      </c>
    </row>
    <row r="8" spans="1:7" x14ac:dyDescent="0.2">
      <c r="A8" s="3" t="s">
        <v>1</v>
      </c>
    </row>
    <row r="9" spans="1:7" x14ac:dyDescent="0.2">
      <c r="A9" t="s">
        <v>2</v>
      </c>
      <c r="B9">
        <v>0</v>
      </c>
      <c r="G9" s="9">
        <f>SUM(B9:F9)</f>
        <v>0</v>
      </c>
    </row>
    <row r="10" spans="1:7" x14ac:dyDescent="0.2">
      <c r="A10" t="s">
        <v>17</v>
      </c>
      <c r="B10" s="1">
        <f>-19%*B6</f>
        <v>-6650</v>
      </c>
      <c r="G10" s="9">
        <f>SUM(B10:F10)</f>
        <v>-6650</v>
      </c>
    </row>
    <row r="11" spans="1:7" x14ac:dyDescent="0.2">
      <c r="A11" t="s">
        <v>21</v>
      </c>
      <c r="B11" s="1">
        <f>13.8%*B6*16%</f>
        <v>772.80000000000007</v>
      </c>
      <c r="C11" s="1">
        <f>13.8%*$B$6*2%</f>
        <v>96.600000000000009</v>
      </c>
      <c r="D11" s="1">
        <f t="shared" ref="D11:F11" si="0">13.8%*$B$6*2%</f>
        <v>96.600000000000009</v>
      </c>
      <c r="E11" s="1">
        <f t="shared" si="0"/>
        <v>96.600000000000009</v>
      </c>
      <c r="F11" s="1">
        <f t="shared" si="0"/>
        <v>96.600000000000009</v>
      </c>
      <c r="G11" s="9">
        <f>SUM(B11:F11)</f>
        <v>1159.2</v>
      </c>
    </row>
    <row r="13" spans="1:7" x14ac:dyDescent="0.2">
      <c r="A13" s="3" t="s">
        <v>8</v>
      </c>
    </row>
    <row r="15" spans="1:7" x14ac:dyDescent="0.2">
      <c r="A15" t="s">
        <v>13</v>
      </c>
      <c r="B15">
        <f>35000*16%*40%</f>
        <v>2240</v>
      </c>
      <c r="C15">
        <f>35000*2%*40%</f>
        <v>280</v>
      </c>
      <c r="D15">
        <f t="shared" ref="D15:F15" si="1">35000*2%*40%</f>
        <v>280</v>
      </c>
      <c r="E15">
        <f t="shared" si="1"/>
        <v>280</v>
      </c>
      <c r="F15">
        <f t="shared" si="1"/>
        <v>280</v>
      </c>
      <c r="G15" s="9">
        <f>SUM(B15:F15)</f>
        <v>3360</v>
      </c>
    </row>
    <row r="17" spans="1:7" ht="17" thickBot="1" x14ac:dyDescent="0.25">
      <c r="A17" s="2" t="s">
        <v>9</v>
      </c>
      <c r="B17" s="8">
        <f>SUM(B6:B15)</f>
        <v>31362.799999999999</v>
      </c>
      <c r="C17" s="8">
        <f>SUM(C6:C15)</f>
        <v>376.6</v>
      </c>
      <c r="D17" s="8">
        <f>SUM(D6:D15)</f>
        <v>376.6</v>
      </c>
      <c r="E17" s="8">
        <f>SUM(E6:E15)</f>
        <v>376.6</v>
      </c>
      <c r="F17" s="8">
        <f>SUM(F6:F15)</f>
        <v>376.6</v>
      </c>
      <c r="G17" s="8">
        <f>SUM(B17:F17)</f>
        <v>32869.199999999997</v>
      </c>
    </row>
    <row r="18" spans="1:7" ht="17" thickTop="1" x14ac:dyDescent="0.2"/>
    <row r="19" spans="1:7" x14ac:dyDescent="0.2">
      <c r="A19" s="2" t="s">
        <v>12</v>
      </c>
    </row>
    <row r="21" spans="1:7" x14ac:dyDescent="0.2">
      <c r="B21" s="6" t="s">
        <v>3</v>
      </c>
      <c r="C21" s="6" t="s">
        <v>4</v>
      </c>
      <c r="D21" s="6" t="s">
        <v>5</v>
      </c>
      <c r="E21" s="6" t="s">
        <v>6</v>
      </c>
      <c r="F21" s="6" t="s">
        <v>7</v>
      </c>
      <c r="G21" s="7" t="s">
        <v>10</v>
      </c>
    </row>
    <row r="22" spans="1:7" x14ac:dyDescent="0.2">
      <c r="A22" t="s">
        <v>0</v>
      </c>
      <c r="B22" s="1">
        <v>35000</v>
      </c>
      <c r="G22" s="9">
        <f>SUM(B22:F22)</f>
        <v>35000</v>
      </c>
    </row>
    <row r="24" spans="1:7" x14ac:dyDescent="0.2">
      <c r="A24" s="3" t="s">
        <v>1</v>
      </c>
    </row>
    <row r="25" spans="1:7" x14ac:dyDescent="0.2">
      <c r="B25" s="10"/>
    </row>
    <row r="26" spans="1:7" x14ac:dyDescent="0.2">
      <c r="A26" t="s">
        <v>2</v>
      </c>
      <c r="B26" s="11">
        <f>-B22/6</f>
        <v>-5833.333333333333</v>
      </c>
      <c r="G26" s="9">
        <f>SUM(B26:F26)</f>
        <v>-5833.333333333333</v>
      </c>
    </row>
    <row r="27" spans="1:7" x14ac:dyDescent="0.2">
      <c r="A27" t="s">
        <v>17</v>
      </c>
      <c r="B27" s="11">
        <f>-19%*(B22-B26)</f>
        <v>-7758.3333333333339</v>
      </c>
      <c r="G27" s="9">
        <f>SUM(B27:F27)</f>
        <v>-7758.3333333333339</v>
      </c>
    </row>
    <row r="28" spans="1:7" x14ac:dyDescent="0.2">
      <c r="A28" t="s">
        <v>21</v>
      </c>
      <c r="B28" s="1">
        <f>13.8%*B22*16%</f>
        <v>772.80000000000007</v>
      </c>
      <c r="C28" s="1">
        <f>13.8%*$B$22*2%</f>
        <v>96.600000000000009</v>
      </c>
      <c r="D28" s="1">
        <f t="shared" ref="D28:F28" si="2">13.8%*$B$22*2%</f>
        <v>96.600000000000009</v>
      </c>
      <c r="E28" s="1">
        <f t="shared" si="2"/>
        <v>96.600000000000009</v>
      </c>
      <c r="F28" s="1">
        <f t="shared" si="2"/>
        <v>96.600000000000009</v>
      </c>
      <c r="G28" s="9">
        <f>SUM(B28:F28)</f>
        <v>1159.2</v>
      </c>
    </row>
    <row r="30" spans="1:7" x14ac:dyDescent="0.2">
      <c r="A30" s="3" t="s">
        <v>8</v>
      </c>
    </row>
    <row r="32" spans="1:7" x14ac:dyDescent="0.2">
      <c r="A32" t="s">
        <v>13</v>
      </c>
      <c r="B32">
        <f>35000*16%*40%</f>
        <v>2240</v>
      </c>
      <c r="C32">
        <f>35000*2%*40%</f>
        <v>280</v>
      </c>
      <c r="D32">
        <f t="shared" ref="D32:F32" si="3">35000*2%*40%</f>
        <v>280</v>
      </c>
      <c r="E32">
        <f t="shared" si="3"/>
        <v>280</v>
      </c>
      <c r="F32">
        <f t="shared" si="3"/>
        <v>280</v>
      </c>
      <c r="G32" s="9">
        <f>SUM(B32:F32)</f>
        <v>3360</v>
      </c>
    </row>
    <row r="34" spans="1:7" ht="17" thickBot="1" x14ac:dyDescent="0.25">
      <c r="A34" s="2" t="s">
        <v>9</v>
      </c>
      <c r="B34" s="8">
        <f>SUM(B22:B33)</f>
        <v>24421.133333333335</v>
      </c>
      <c r="C34" s="8">
        <f>SUM(C22:C33)</f>
        <v>376.6</v>
      </c>
      <c r="D34" s="8">
        <f>SUM(D22:D33)</f>
        <v>376.6</v>
      </c>
      <c r="E34" s="8">
        <f>SUM(E22:E33)</f>
        <v>376.6</v>
      </c>
      <c r="F34" s="8">
        <f>SUM(F22:F33)</f>
        <v>376.6</v>
      </c>
      <c r="G34" s="8">
        <f>SUM(B34:F34)</f>
        <v>25927.533333333329</v>
      </c>
    </row>
    <row r="35" spans="1:7" ht="17" thickTop="1" x14ac:dyDescent="0.2"/>
    <row r="36" spans="1:7" x14ac:dyDescent="0.2">
      <c r="A36" s="2" t="s">
        <v>22</v>
      </c>
    </row>
    <row r="39" spans="1:7" x14ac:dyDescent="0.2">
      <c r="B39" s="6" t="s">
        <v>3</v>
      </c>
      <c r="C39" s="6" t="s">
        <v>4</v>
      </c>
      <c r="D39" s="6" t="s">
        <v>5</v>
      </c>
      <c r="E39" s="6" t="s">
        <v>6</v>
      </c>
      <c r="F39" s="6" t="s">
        <v>7</v>
      </c>
      <c r="G39" s="7" t="s">
        <v>10</v>
      </c>
    </row>
    <row r="40" spans="1:7" x14ac:dyDescent="0.2">
      <c r="A40" t="s">
        <v>0</v>
      </c>
      <c r="B40" s="1">
        <v>35000</v>
      </c>
      <c r="G40" s="9">
        <f>SUM(B40:F40)</f>
        <v>35000</v>
      </c>
    </row>
    <row r="42" spans="1:7" x14ac:dyDescent="0.2">
      <c r="A42" s="3" t="s">
        <v>1</v>
      </c>
    </row>
    <row r="44" spans="1:7" x14ac:dyDescent="0.2">
      <c r="A44" t="s">
        <v>2</v>
      </c>
      <c r="B44" s="1">
        <v>0</v>
      </c>
      <c r="G44" s="9">
        <f>SUM(B44:F44)</f>
        <v>0</v>
      </c>
    </row>
    <row r="45" spans="1:7" x14ac:dyDescent="0.2">
      <c r="A45" t="s">
        <v>17</v>
      </c>
      <c r="B45" s="1">
        <v>0</v>
      </c>
      <c r="G45" s="9">
        <f>SUM(B45:F45)</f>
        <v>0</v>
      </c>
    </row>
    <row r="47" spans="1:7" x14ac:dyDescent="0.2">
      <c r="A47" s="3" t="s">
        <v>8</v>
      </c>
    </row>
    <row r="49" spans="1:7" x14ac:dyDescent="0.2">
      <c r="A49" t="s">
        <v>13</v>
      </c>
      <c r="B49">
        <v>0</v>
      </c>
      <c r="C49">
        <v>0</v>
      </c>
      <c r="D49">
        <v>0</v>
      </c>
      <c r="E49">
        <v>0</v>
      </c>
      <c r="F49">
        <v>0</v>
      </c>
      <c r="G49" s="9">
        <f>SUM(B49:F49)</f>
        <v>0</v>
      </c>
    </row>
    <row r="50" spans="1:7" x14ac:dyDescent="0.2">
      <c r="A50" t="s">
        <v>19</v>
      </c>
      <c r="B50" s="1">
        <f>B40*32.5%</f>
        <v>11375</v>
      </c>
      <c r="G50" s="9"/>
    </row>
    <row r="52" spans="1:7" ht="17" thickBot="1" x14ac:dyDescent="0.25">
      <c r="A52" s="2" t="s">
        <v>9</v>
      </c>
      <c r="B52" s="8">
        <f>SUM(B40:B51)</f>
        <v>46375</v>
      </c>
      <c r="C52" s="8">
        <f>SUM(C40:C51)</f>
        <v>0</v>
      </c>
      <c r="D52" s="8">
        <f>SUM(D40:D51)</f>
        <v>0</v>
      </c>
      <c r="E52" s="8">
        <f>SUM(E40:E51)</f>
        <v>0</v>
      </c>
      <c r="F52" s="8">
        <f>SUM(F40:F51)</f>
        <v>0</v>
      </c>
      <c r="G52" s="8">
        <f>SUM(B52:F52)</f>
        <v>46375</v>
      </c>
    </row>
    <row r="53" spans="1:7" ht="17" thickTop="1" x14ac:dyDescent="0.2"/>
    <row r="55" spans="1:7" x14ac:dyDescent="0.2">
      <c r="A55" s="4" t="s">
        <v>14</v>
      </c>
    </row>
    <row r="57" spans="1:7" x14ac:dyDescent="0.2">
      <c r="A57" t="s">
        <v>20</v>
      </c>
    </row>
    <row r="58" spans="1:7" x14ac:dyDescent="0.2">
      <c r="A58" t="s">
        <v>15</v>
      </c>
    </row>
    <row r="59" spans="1:7" x14ac:dyDescent="0.2">
      <c r="A59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 Wardman</cp:lastModifiedBy>
  <cp:lastPrinted>2019-05-10T10:26:11Z</cp:lastPrinted>
  <dcterms:created xsi:type="dcterms:W3CDTF">2019-05-09T10:25:24Z</dcterms:created>
  <dcterms:modified xsi:type="dcterms:W3CDTF">2019-05-13T10:37:04Z</dcterms:modified>
</cp:coreProperties>
</file>